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calcPr calcId="144525"/>
</workbook>
</file>

<file path=xl/sharedStrings.xml><?xml version="1.0" encoding="utf-8"?>
<sst xmlns="http://schemas.openxmlformats.org/spreadsheetml/2006/main" count="90" uniqueCount="71">
  <si>
    <t>2023年浙江工商大学推荐免试攻读硕士学位研究生申请汇总表</t>
  </si>
  <si>
    <t>班级</t>
  </si>
  <si>
    <t>姓名</t>
  </si>
  <si>
    <t>加权平均分</t>
  </si>
  <si>
    <t>加权平均换算标准分（占65%）</t>
  </si>
  <si>
    <t>奖励分加分项列表</t>
  </si>
  <si>
    <t>奖励分换算标准分（占35%）</t>
  </si>
  <si>
    <t>总分</t>
  </si>
  <si>
    <t>专业位次</t>
  </si>
  <si>
    <t>备注</t>
  </si>
  <si>
    <t>学科竞赛</t>
  </si>
  <si>
    <t>科研成果</t>
  </si>
  <si>
    <t>党建思政</t>
  </si>
  <si>
    <t>文体竞赛</t>
  </si>
  <si>
    <t>其他模块</t>
  </si>
  <si>
    <t>奖励分合计</t>
  </si>
  <si>
    <t>内容</t>
  </si>
  <si>
    <t>分值</t>
  </si>
  <si>
    <t>汉语2001</t>
  </si>
  <si>
    <t>王天愉</t>
  </si>
  <si>
    <t>90.79</t>
  </si>
  <si>
    <t>浙江省“挑战杯”金奖，7/10</t>
  </si>
  <si>
    <t>担任学习委员，年度考核优秀2次及以上,2分</t>
  </si>
  <si>
    <t>何钢跃</t>
  </si>
  <si>
    <t>92.47</t>
  </si>
  <si>
    <t>担任人文与传播学院学生会主席团成员（任期一年及以上、且任职期内考核优秀），5分</t>
  </si>
  <si>
    <t>王舒扬</t>
  </si>
  <si>
    <t>89.63</t>
  </si>
  <si>
    <t>学生干部年度考核优秀2次以上</t>
  </si>
  <si>
    <t>曹梦萱</t>
  </si>
  <si>
    <t>91.11</t>
  </si>
  <si>
    <t>杨舒</t>
  </si>
  <si>
    <t>89.64</t>
  </si>
  <si>
    <t>历史2001</t>
  </si>
  <si>
    <t>钟允涔</t>
  </si>
  <si>
    <t>89.38</t>
  </si>
  <si>
    <t>“尖烽时刻”全国商业模拟大赛全国二等奖</t>
  </si>
  <si>
    <t>王雅</t>
  </si>
  <si>
    <t>89.68</t>
  </si>
  <si>
    <t>新闻2001</t>
  </si>
  <si>
    <t>陈昱宏</t>
  </si>
  <si>
    <t>90.36</t>
  </si>
  <si>
    <t>浙江省“挑战杯”金奖，2/10</t>
  </si>
  <si>
    <t>1.人文与传播学院团委学生兼职副书记任期一年且考核优秀，5分；
2.国家级大学生创新创业训练计划项目主持人，5分；
3.人文与传播学院暑期社会实践主力成员（省级表彰），5分；
4.以人文与传播学院名义组织策划活动受《光明日报》报道，5分；</t>
  </si>
  <si>
    <t>林艺轩</t>
  </si>
  <si>
    <t>89.18</t>
  </si>
  <si>
    <t>第二十一届浙江省大学生多媒体作品设计竞赛一等奖，1/5</t>
  </si>
  <si>
    <t>1.担任校融媒社新闻中心学生干部，年度考核优秀2次及以上，2分；
2.参与人文与传播学院“一城一馆”暑期社会实践，且实践成果在教育部中国大学生在线”大我青春“获评调查报告类优秀作品，主力队员10分</t>
  </si>
  <si>
    <t>张朗境</t>
  </si>
  <si>
    <t>88.72</t>
  </si>
  <si>
    <t>省“互联网+”大赛银奖（4/15）</t>
  </si>
  <si>
    <t>担任校学生会主席团成员</t>
  </si>
  <si>
    <t>1.担任校学生干部，年度考核优秀2次及以上，2分；
2.国家级大学生创新创业训练计划项目立项并完成结题，其他成员，5分</t>
  </si>
  <si>
    <t>广告2001</t>
  </si>
  <si>
    <t>章奕</t>
  </si>
  <si>
    <t>浙江省“挑战杯”金奖，1/10</t>
  </si>
  <si>
    <t>1.国家级大学生创新创业训练计划项目已立项且结题材料获学院审核通过，5分
2.参与人文与传播学院暑期社会实践且受省级以上获奖或表彰的团队的主力队员，5分
3.以人文与传播学院名义组织策划活动受《光明日报》报道，5分</t>
  </si>
  <si>
    <t>曹珊珊</t>
  </si>
  <si>
    <t>87.09</t>
  </si>
  <si>
    <t>浙江省“挑战杯”金奖，3/10</t>
  </si>
  <si>
    <t>1.担任学院团委学生兼职副书记任期一年且考核优秀，5分
2.参与人文与传播学院暑期社会实践，且受省级以上（含）获奖，5分
3.以人文与传播学院名义组织策划活动受《光明日报》报道，5分</t>
  </si>
  <si>
    <t>滕彬</t>
  </si>
  <si>
    <t>91.25</t>
  </si>
  <si>
    <t>浙江省第十八届“挑战杯”大学生课外学术科技作品竞赛 铜奖（省部级三等奖），4/8</t>
  </si>
  <si>
    <t>作为主力成员以人文与传播学院名义组织策划活动受省级以上官方媒体报道——浙江在线：浙江工商大学人文与传播学院第三届微电影节颁奖典礼圆满落幕，5分</t>
  </si>
  <si>
    <t>新媒体2001</t>
  </si>
  <si>
    <t>吕柯萱</t>
  </si>
  <si>
    <t>90.92</t>
  </si>
  <si>
    <t>“尖烽时刻”商业全国模拟大赛二等奖，3/4</t>
  </si>
  <si>
    <t>林佳佳</t>
  </si>
  <si>
    <t>92.08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</si>
</sst>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36"/>
      <color theme="1"/>
      <name val="黑体"/>
      <charset val="134"/>
    </font>
    <font>
      <sz val="20"/>
      <color theme="1"/>
      <name val="宋体"/>
      <charset val="134"/>
    </font>
    <font>
      <sz val="16"/>
      <color theme="1"/>
      <name val="等线"/>
      <charset val="134"/>
      <scheme val="minor"/>
    </font>
    <font>
      <sz val="14"/>
      <color theme="1"/>
      <name val="等线"/>
      <charset val="134"/>
      <scheme val="minor"/>
    </font>
    <font>
      <sz val="12"/>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7" tint="0.8"/>
        <bgColor indexed="64"/>
      </patternFill>
    </fill>
    <fill>
      <patternFill patternType="solid">
        <fgColor theme="9" tint="0.8"/>
        <bgColor indexed="64"/>
      </patternFill>
    </fill>
    <fill>
      <patternFill patternType="solid">
        <fgColor theme="3"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8" borderId="10" applyNumberFormat="0" applyAlignment="0" applyProtection="0">
      <alignment vertical="center"/>
    </xf>
    <xf numFmtId="0" fontId="15" fillId="9" borderId="11" applyNumberFormat="0" applyAlignment="0" applyProtection="0">
      <alignment vertical="center"/>
    </xf>
    <xf numFmtId="0" fontId="16" fillId="9" borderId="10" applyNumberFormat="0" applyAlignment="0" applyProtection="0">
      <alignment vertical="center"/>
    </xf>
    <xf numFmtId="0" fontId="17" fillId="10"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23" fillId="37" borderId="0" applyNumberFormat="0" applyBorder="0" applyAlignment="0" applyProtection="0">
      <alignment vertical="center"/>
    </xf>
  </cellStyleXfs>
  <cellXfs count="49">
    <xf numFmtId="0" fontId="0" fillId="0" borderId="0" xfId="0"/>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6" xfId="0" applyFont="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4" fillId="2" borderId="4" xfId="0" applyFont="1" applyFill="1" applyBorder="1" applyAlignment="1">
      <alignment horizontal="left" vertical="center" wrapText="1"/>
    </xf>
    <xf numFmtId="0" fontId="2" fillId="2" borderId="4" xfId="0" applyFont="1" applyFill="1" applyBorder="1" applyAlignment="1">
      <alignment horizontal="left" vertical="center" shrinkToFit="1"/>
    </xf>
    <xf numFmtId="0" fontId="3"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 fillId="3" borderId="4" xfId="0" applyFont="1" applyFill="1" applyBorder="1" applyAlignment="1">
      <alignment horizontal="left" vertical="center" shrinkToFi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4" xfId="0" applyFont="1" applyFill="1" applyBorder="1" applyAlignment="1">
      <alignment horizontal="left" vertical="center"/>
    </xf>
    <xf numFmtId="0" fontId="4" fillId="4" borderId="4" xfId="0" applyFont="1" applyFill="1" applyBorder="1" applyAlignment="1">
      <alignment horizontal="left" vertical="center" wrapText="1"/>
    </xf>
    <xf numFmtId="0" fontId="3" fillId="4" borderId="4" xfId="0" applyFont="1" applyFill="1" applyBorder="1" applyAlignment="1">
      <alignment horizontal="center" vertical="center" shrinkToFit="1"/>
    </xf>
    <xf numFmtId="0" fontId="3"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4" xfId="0" applyFont="1" applyFill="1" applyBorder="1" applyAlignment="1">
      <alignment horizontal="left" vertical="center"/>
    </xf>
    <xf numFmtId="0" fontId="4" fillId="5" borderId="4" xfId="0" applyFont="1" applyFill="1" applyBorder="1" applyAlignment="1">
      <alignment horizontal="left" vertical="center" wrapText="1"/>
    </xf>
    <xf numFmtId="0" fontId="2" fillId="5" borderId="4" xfId="0" applyFont="1" applyFill="1" applyBorder="1" applyAlignment="1">
      <alignment horizontal="left" vertical="center" shrinkToFit="1"/>
    </xf>
    <xf numFmtId="0" fontId="2" fillId="5" borderId="4" xfId="0" applyNumberFormat="1" applyFont="1" applyFill="1" applyBorder="1" applyAlignment="1">
      <alignment horizontal="center" vertical="center"/>
    </xf>
    <xf numFmtId="0" fontId="3" fillId="6"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 xfId="0" applyFont="1" applyFill="1" applyBorder="1" applyAlignment="1">
      <alignment horizontal="left" vertical="center"/>
    </xf>
    <xf numFmtId="0" fontId="4" fillId="6" borderId="4" xfId="0" applyFont="1" applyFill="1" applyBorder="1" applyAlignment="1">
      <alignment horizontal="left" vertical="center" wrapText="1"/>
    </xf>
    <xf numFmtId="0" fontId="2" fillId="6" borderId="4" xfId="0" applyFont="1" applyFill="1" applyBorder="1" applyAlignment="1">
      <alignment horizontal="left" vertical="center" shrinkToFit="1"/>
    </xf>
    <xf numFmtId="0" fontId="5" fillId="6" borderId="4" xfId="0" applyFont="1" applyFill="1" applyBorder="1" applyAlignment="1">
      <alignment horizontal="center" vertical="center" shrinkToFi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4" borderId="4" xfId="0" applyFont="1" applyFill="1" applyBorder="1" applyAlignment="1">
      <alignment horizontal="left" vertical="center" shrinkToFit="1"/>
    </xf>
    <xf numFmtId="0" fontId="5" fillId="6" borderId="4" xfId="0" applyFont="1" applyFill="1" applyBorder="1" applyAlignment="1">
      <alignment horizontal="left" vertical="center" shrinkToFit="1"/>
    </xf>
    <xf numFmtId="0" fontId="2" fillId="0" borderId="5"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tabSelected="1" zoomScale="50" zoomScaleNormal="50" workbookViewId="0">
      <selection activeCell="E19" sqref="E19"/>
    </sheetView>
  </sheetViews>
  <sheetFormatPr defaultColWidth="9" defaultRowHeight="13.8"/>
  <cols>
    <col min="1" max="1" width="18.7777777777778" customWidth="1"/>
    <col min="2" max="2" width="15.75" customWidth="1"/>
    <col min="3" max="3" width="14.3425925925926" customWidth="1"/>
    <col min="4" max="4" width="20.3981481481481" customWidth="1"/>
    <col min="5" max="5" width="39.7962962962963" customWidth="1"/>
    <col min="6" max="6" width="20.8888888888889" customWidth="1"/>
    <col min="7" max="7" width="9.49074074074074" customWidth="1"/>
    <col min="8" max="8" width="8.87962962962963" customWidth="1"/>
    <col min="9" max="9" width="16.1111111111111" customWidth="1"/>
    <col min="10" max="10" width="7.47222222222222" customWidth="1"/>
    <col min="11" max="11" width="7.67592592592593" customWidth="1"/>
    <col min="12" max="12" width="9.89814814814815" customWidth="1"/>
    <col min="13" max="13" width="83.0277777777778" customWidth="1"/>
    <col min="14" max="15" width="20.8888888888889" customWidth="1"/>
    <col min="16" max="16" width="17.9722222222222" customWidth="1"/>
    <col min="17" max="18" width="27.462962962963" customWidth="1"/>
    <col min="19" max="19" width="14.7407407407407" customWidth="1"/>
  </cols>
  <sheetData>
    <row r="1" ht="74" customHeight="1" spans="1:19">
      <c r="A1" s="7" t="s">
        <v>0</v>
      </c>
      <c r="B1" s="8"/>
      <c r="C1" s="8"/>
      <c r="D1" s="9"/>
      <c r="E1" s="9"/>
      <c r="F1" s="9"/>
      <c r="G1" s="9"/>
      <c r="H1" s="9"/>
      <c r="I1" s="9"/>
      <c r="J1" s="9"/>
      <c r="K1" s="9"/>
      <c r="L1" s="9"/>
      <c r="M1" s="9"/>
      <c r="N1" s="9"/>
      <c r="O1" s="9"/>
      <c r="P1" s="9"/>
      <c r="Q1" s="8"/>
      <c r="R1" s="8"/>
      <c r="S1" s="9"/>
    </row>
    <row r="2" s="1" customFormat="1" ht="86" customHeight="1" spans="1:19">
      <c r="A2" s="10" t="s">
        <v>1</v>
      </c>
      <c r="B2" s="10" t="s">
        <v>2</v>
      </c>
      <c r="C2" s="10" t="s">
        <v>3</v>
      </c>
      <c r="D2" s="10" t="s">
        <v>4</v>
      </c>
      <c r="E2" s="11" t="s">
        <v>5</v>
      </c>
      <c r="F2" s="11"/>
      <c r="G2" s="11"/>
      <c r="H2" s="11"/>
      <c r="I2" s="11"/>
      <c r="J2" s="11"/>
      <c r="K2" s="11"/>
      <c r="L2" s="11"/>
      <c r="M2" s="11"/>
      <c r="N2" s="11"/>
      <c r="O2" s="11"/>
      <c r="P2" s="10" t="s">
        <v>6</v>
      </c>
      <c r="Q2" s="10" t="s">
        <v>7</v>
      </c>
      <c r="R2" s="44" t="s">
        <v>8</v>
      </c>
      <c r="S2" s="10" t="s">
        <v>9</v>
      </c>
    </row>
    <row r="3" ht="20.4" spans="1:19">
      <c r="A3" s="12"/>
      <c r="B3" s="12"/>
      <c r="C3" s="12"/>
      <c r="D3" s="12"/>
      <c r="E3" s="13" t="s">
        <v>10</v>
      </c>
      <c r="F3" s="14"/>
      <c r="G3" s="13" t="s">
        <v>11</v>
      </c>
      <c r="H3" s="14"/>
      <c r="I3" s="13" t="s">
        <v>12</v>
      </c>
      <c r="J3" s="14"/>
      <c r="K3" s="13" t="s">
        <v>13</v>
      </c>
      <c r="L3" s="14"/>
      <c r="M3" s="13" t="s">
        <v>14</v>
      </c>
      <c r="N3" s="14"/>
      <c r="O3" s="44" t="s">
        <v>15</v>
      </c>
      <c r="P3" s="12"/>
      <c r="Q3" s="12"/>
      <c r="R3" s="48"/>
      <c r="S3" s="12"/>
    </row>
    <row r="4" ht="27" customHeight="1" spans="1:19">
      <c r="A4" s="15"/>
      <c r="B4" s="15"/>
      <c r="C4" s="15"/>
      <c r="D4" s="15"/>
      <c r="E4" s="13" t="s">
        <v>16</v>
      </c>
      <c r="F4" s="14" t="s">
        <v>17</v>
      </c>
      <c r="G4" s="13" t="s">
        <v>16</v>
      </c>
      <c r="H4" s="14" t="s">
        <v>17</v>
      </c>
      <c r="I4" s="13" t="s">
        <v>16</v>
      </c>
      <c r="J4" s="14" t="s">
        <v>17</v>
      </c>
      <c r="K4" s="13" t="s">
        <v>16</v>
      </c>
      <c r="L4" s="14" t="s">
        <v>17</v>
      </c>
      <c r="M4" s="13" t="s">
        <v>16</v>
      </c>
      <c r="N4" s="14" t="s">
        <v>17</v>
      </c>
      <c r="O4" s="45"/>
      <c r="P4" s="15"/>
      <c r="Q4" s="15"/>
      <c r="R4" s="45"/>
      <c r="S4" s="15"/>
    </row>
    <row r="5" s="2" customFormat="1" ht="37" customHeight="1" spans="1:19">
      <c r="A5" s="16" t="s">
        <v>18</v>
      </c>
      <c r="B5" s="16" t="s">
        <v>19</v>
      </c>
      <c r="C5" s="17" t="s">
        <v>20</v>
      </c>
      <c r="D5" s="18">
        <f>C5/C6*D6</f>
        <v>98.1831945495836</v>
      </c>
      <c r="E5" s="19" t="s">
        <v>21</v>
      </c>
      <c r="F5" s="17">
        <v>10.8</v>
      </c>
      <c r="G5" s="20"/>
      <c r="H5" s="20"/>
      <c r="I5" s="20"/>
      <c r="J5" s="20"/>
      <c r="K5" s="20"/>
      <c r="L5" s="20"/>
      <c r="M5" s="19" t="s">
        <v>22</v>
      </c>
      <c r="N5" s="17">
        <v>2</v>
      </c>
      <c r="O5" s="20">
        <f>F5+H5+J5+L5+N5</f>
        <v>12.8</v>
      </c>
      <c r="P5" s="20">
        <v>100</v>
      </c>
      <c r="Q5" s="17">
        <f>D5*0.65+P5*0.35</f>
        <v>98.8190764572293</v>
      </c>
      <c r="R5" s="17">
        <v>1</v>
      </c>
      <c r="S5" s="18"/>
    </row>
    <row r="6" s="2" customFormat="1" ht="38" customHeight="1" spans="1:19">
      <c r="A6" s="16" t="s">
        <v>18</v>
      </c>
      <c r="B6" s="16" t="s">
        <v>23</v>
      </c>
      <c r="C6" s="17" t="s">
        <v>24</v>
      </c>
      <c r="D6" s="18">
        <v>100</v>
      </c>
      <c r="E6" s="19"/>
      <c r="F6" s="17"/>
      <c r="G6" s="20"/>
      <c r="H6" s="20"/>
      <c r="I6" s="20"/>
      <c r="J6" s="20"/>
      <c r="K6" s="20"/>
      <c r="L6" s="20"/>
      <c r="M6" s="19" t="s">
        <v>25</v>
      </c>
      <c r="N6" s="17">
        <v>5</v>
      </c>
      <c r="O6" s="20">
        <f>F6+H6+J6+L6+N6</f>
        <v>5</v>
      </c>
      <c r="P6" s="20">
        <f>O6/O5*P5</f>
        <v>39.0625</v>
      </c>
      <c r="Q6" s="17">
        <f>D6*0.65+P6*0.35</f>
        <v>78.671875</v>
      </c>
      <c r="R6" s="17">
        <v>2</v>
      </c>
      <c r="S6" s="18"/>
    </row>
    <row r="7" s="2" customFormat="1" ht="38" customHeight="1" spans="1:19">
      <c r="A7" s="16" t="s">
        <v>18</v>
      </c>
      <c r="B7" s="16" t="s">
        <v>26</v>
      </c>
      <c r="C7" s="17" t="s">
        <v>27</v>
      </c>
      <c r="D7" s="18">
        <f>C7/C6*D6</f>
        <v>96.9287336433438</v>
      </c>
      <c r="E7" s="19"/>
      <c r="F7" s="17"/>
      <c r="G7" s="20"/>
      <c r="H7" s="20"/>
      <c r="I7" s="20"/>
      <c r="J7" s="20"/>
      <c r="K7" s="20"/>
      <c r="L7" s="20"/>
      <c r="M7" s="19" t="s">
        <v>28</v>
      </c>
      <c r="N7" s="17">
        <v>2</v>
      </c>
      <c r="O7" s="20">
        <v>2</v>
      </c>
      <c r="P7" s="20">
        <f>O7/O5*P5</f>
        <v>15.625</v>
      </c>
      <c r="Q7" s="17">
        <f>D7*0.65+P7*0.35</f>
        <v>68.4724268681735</v>
      </c>
      <c r="R7" s="17">
        <v>3</v>
      </c>
      <c r="S7" s="18"/>
    </row>
    <row r="8" s="2" customFormat="1" ht="38" customHeight="1" spans="1:19">
      <c r="A8" s="16" t="s">
        <v>18</v>
      </c>
      <c r="B8" s="16" t="s">
        <v>29</v>
      </c>
      <c r="C8" s="17" t="s">
        <v>30</v>
      </c>
      <c r="D8" s="18">
        <f>C8/C6*D6</f>
        <v>98.5292527306153</v>
      </c>
      <c r="E8" s="19"/>
      <c r="F8" s="17"/>
      <c r="G8" s="20"/>
      <c r="H8" s="20"/>
      <c r="I8" s="20"/>
      <c r="J8" s="20"/>
      <c r="K8" s="20"/>
      <c r="L8" s="20"/>
      <c r="M8" s="19"/>
      <c r="N8" s="17"/>
      <c r="O8" s="20">
        <v>0</v>
      </c>
      <c r="P8" s="20">
        <v>0</v>
      </c>
      <c r="Q8" s="17">
        <f>D8*0.65+P8*0.35</f>
        <v>64.0440142749</v>
      </c>
      <c r="R8" s="17">
        <v>4</v>
      </c>
      <c r="S8" s="18"/>
    </row>
    <row r="9" s="2" customFormat="1" ht="38" customHeight="1" spans="1:19">
      <c r="A9" s="16" t="s">
        <v>18</v>
      </c>
      <c r="B9" s="16" t="s">
        <v>31</v>
      </c>
      <c r="C9" s="17" t="s">
        <v>32</v>
      </c>
      <c r="D9" s="18">
        <f>C9/C6*D6</f>
        <v>96.939547961501</v>
      </c>
      <c r="E9" s="19"/>
      <c r="F9" s="17"/>
      <c r="G9" s="20"/>
      <c r="H9" s="20"/>
      <c r="I9" s="20"/>
      <c r="J9" s="20"/>
      <c r="K9" s="20"/>
      <c r="L9" s="20"/>
      <c r="M9" s="19"/>
      <c r="N9" s="17"/>
      <c r="O9" s="20">
        <f>F9+H9+J9+L9+N9</f>
        <v>0</v>
      </c>
      <c r="P9" s="20">
        <f>O9/O5*P5</f>
        <v>0</v>
      </c>
      <c r="Q9" s="17">
        <f>D9*0.65+P9*0.35</f>
        <v>63.0107061749757</v>
      </c>
      <c r="R9" s="17">
        <v>5</v>
      </c>
      <c r="S9" s="18"/>
    </row>
    <row r="10" s="3" customFormat="1" ht="38" customHeight="1" spans="1:19">
      <c r="A10" s="21" t="s">
        <v>33</v>
      </c>
      <c r="B10" s="21" t="s">
        <v>34</v>
      </c>
      <c r="C10" s="22" t="s">
        <v>35</v>
      </c>
      <c r="D10" s="23">
        <f>C10/C11*D11</f>
        <v>99.6654772524531</v>
      </c>
      <c r="E10" s="24" t="s">
        <v>36</v>
      </c>
      <c r="F10" s="22">
        <v>16</v>
      </c>
      <c r="G10" s="25"/>
      <c r="H10" s="25"/>
      <c r="I10" s="25"/>
      <c r="J10" s="25"/>
      <c r="K10" s="25"/>
      <c r="L10" s="25"/>
      <c r="M10" s="24"/>
      <c r="N10" s="22"/>
      <c r="O10" s="25">
        <f t="shared" ref="O10:O19" si="0">F10+H10+J10+L10+N10</f>
        <v>16</v>
      </c>
      <c r="P10" s="25">
        <v>100</v>
      </c>
      <c r="Q10" s="22">
        <f t="shared" ref="Q10:Q19" si="1">D10*0.65+P10*0.35</f>
        <v>99.7825602140945</v>
      </c>
      <c r="R10" s="22">
        <v>1</v>
      </c>
      <c r="S10" s="23"/>
    </row>
    <row r="11" s="3" customFormat="1" ht="38" customHeight="1" spans="1:19">
      <c r="A11" s="21" t="s">
        <v>33</v>
      </c>
      <c r="B11" s="21" t="s">
        <v>37</v>
      </c>
      <c r="C11" s="22" t="s">
        <v>38</v>
      </c>
      <c r="D11" s="23">
        <v>100</v>
      </c>
      <c r="E11" s="24"/>
      <c r="F11" s="22"/>
      <c r="G11" s="25"/>
      <c r="H11" s="25"/>
      <c r="I11" s="25"/>
      <c r="J11" s="25"/>
      <c r="K11" s="25"/>
      <c r="L11" s="25"/>
      <c r="M11" s="24" t="s">
        <v>28</v>
      </c>
      <c r="N11" s="22">
        <v>2</v>
      </c>
      <c r="O11" s="25">
        <f t="shared" si="0"/>
        <v>2</v>
      </c>
      <c r="P11" s="25">
        <f>O11/O10*P10</f>
        <v>12.5</v>
      </c>
      <c r="Q11" s="22">
        <f t="shared" si="1"/>
        <v>69.375</v>
      </c>
      <c r="R11" s="22">
        <v>2</v>
      </c>
      <c r="S11" s="23"/>
    </row>
    <row r="12" s="4" customFormat="1" ht="83" customHeight="1" spans="1:19">
      <c r="A12" s="26" t="s">
        <v>39</v>
      </c>
      <c r="B12" s="27" t="s">
        <v>40</v>
      </c>
      <c r="C12" s="28" t="s">
        <v>41</v>
      </c>
      <c r="D12" s="29">
        <v>100</v>
      </c>
      <c r="E12" s="30" t="s">
        <v>42</v>
      </c>
      <c r="F12" s="27">
        <v>21.6</v>
      </c>
      <c r="G12" s="26"/>
      <c r="H12" s="27"/>
      <c r="I12" s="26"/>
      <c r="J12" s="27"/>
      <c r="K12" s="26"/>
      <c r="L12" s="27"/>
      <c r="M12" s="30" t="s">
        <v>43</v>
      </c>
      <c r="N12" s="27">
        <v>20</v>
      </c>
      <c r="O12" s="46">
        <f t="shared" si="0"/>
        <v>41.6</v>
      </c>
      <c r="P12" s="46">
        <v>100</v>
      </c>
      <c r="Q12" s="28">
        <f t="shared" si="1"/>
        <v>100</v>
      </c>
      <c r="R12" s="28">
        <v>1</v>
      </c>
      <c r="S12" s="29"/>
    </row>
    <row r="13" s="4" customFormat="1" ht="70" customHeight="1" spans="1:19">
      <c r="A13" s="27" t="s">
        <v>39</v>
      </c>
      <c r="B13" s="27" t="s">
        <v>44</v>
      </c>
      <c r="C13" s="28" t="s">
        <v>45</v>
      </c>
      <c r="D13" s="29">
        <f>C13/C12*D12</f>
        <v>98.6941124391324</v>
      </c>
      <c r="E13" s="30" t="s">
        <v>46</v>
      </c>
      <c r="F13" s="28">
        <v>12</v>
      </c>
      <c r="G13" s="31"/>
      <c r="H13" s="31"/>
      <c r="I13" s="31"/>
      <c r="J13" s="31"/>
      <c r="K13" s="31"/>
      <c r="L13" s="31"/>
      <c r="M13" s="30" t="s">
        <v>47</v>
      </c>
      <c r="N13" s="28">
        <v>12</v>
      </c>
      <c r="O13" s="46">
        <f t="shared" si="0"/>
        <v>24</v>
      </c>
      <c r="P13" s="46">
        <f>O13/O12*P12</f>
        <v>57.6923076923077</v>
      </c>
      <c r="Q13" s="28">
        <f t="shared" si="1"/>
        <v>84.3434807777437</v>
      </c>
      <c r="R13" s="28">
        <v>2</v>
      </c>
      <c r="S13" s="29"/>
    </row>
    <row r="14" s="4" customFormat="1" ht="61" customHeight="1" spans="1:19">
      <c r="A14" s="26" t="s">
        <v>39</v>
      </c>
      <c r="B14" s="27" t="s">
        <v>48</v>
      </c>
      <c r="C14" s="28" t="s">
        <v>49</v>
      </c>
      <c r="D14" s="29">
        <f>C14/C12*D12</f>
        <v>98.1850376272687</v>
      </c>
      <c r="E14" s="30" t="s">
        <v>50</v>
      </c>
      <c r="F14" s="27">
        <v>10.8</v>
      </c>
      <c r="G14" s="26"/>
      <c r="H14" s="27"/>
      <c r="I14" s="30" t="s">
        <v>51</v>
      </c>
      <c r="J14" s="27">
        <v>5</v>
      </c>
      <c r="K14" s="26"/>
      <c r="L14" s="27"/>
      <c r="M14" s="30" t="s">
        <v>52</v>
      </c>
      <c r="N14" s="27">
        <v>7</v>
      </c>
      <c r="O14" s="46">
        <f t="shared" si="0"/>
        <v>22.8</v>
      </c>
      <c r="P14" s="46">
        <f>O14/O12*P12</f>
        <v>54.8076923076923</v>
      </c>
      <c r="Q14" s="28">
        <f t="shared" si="1"/>
        <v>83.002966765417</v>
      </c>
      <c r="R14" s="28">
        <v>3</v>
      </c>
      <c r="S14" s="29"/>
    </row>
    <row r="15" s="5" customFormat="1" ht="104" customHeight="1" spans="1:19">
      <c r="A15" s="32" t="s">
        <v>53</v>
      </c>
      <c r="B15" s="32" t="s">
        <v>54</v>
      </c>
      <c r="C15" s="33">
        <v>88.55</v>
      </c>
      <c r="D15" s="34">
        <f>C15/C17*D17</f>
        <v>97.041095890411</v>
      </c>
      <c r="E15" s="35" t="s">
        <v>55</v>
      </c>
      <c r="F15" s="33">
        <v>27</v>
      </c>
      <c r="G15" s="36"/>
      <c r="H15" s="36"/>
      <c r="I15" s="36"/>
      <c r="J15" s="36"/>
      <c r="K15" s="36"/>
      <c r="L15" s="36"/>
      <c r="M15" s="35" t="s">
        <v>56</v>
      </c>
      <c r="N15" s="33">
        <v>15</v>
      </c>
      <c r="O15" s="36">
        <f t="shared" si="0"/>
        <v>42</v>
      </c>
      <c r="P15" s="36">
        <v>100</v>
      </c>
      <c r="Q15" s="33">
        <f t="shared" si="1"/>
        <v>98.0767123287671</v>
      </c>
      <c r="R15" s="33">
        <v>1</v>
      </c>
      <c r="S15" s="34"/>
    </row>
    <row r="16" s="5" customFormat="1" ht="65" customHeight="1" spans="1:19">
      <c r="A16" s="32" t="s">
        <v>53</v>
      </c>
      <c r="B16" s="32" t="s">
        <v>57</v>
      </c>
      <c r="C16" s="33" t="s">
        <v>58</v>
      </c>
      <c r="D16" s="34">
        <f>C16/C17*D17</f>
        <v>95.441095890411</v>
      </c>
      <c r="E16" s="35" t="s">
        <v>59</v>
      </c>
      <c r="F16" s="33">
        <v>21.6</v>
      </c>
      <c r="G16" s="36"/>
      <c r="H16" s="36"/>
      <c r="I16" s="36"/>
      <c r="J16" s="36"/>
      <c r="K16" s="36"/>
      <c r="L16" s="36"/>
      <c r="M16" s="35" t="s">
        <v>60</v>
      </c>
      <c r="N16" s="33">
        <v>15</v>
      </c>
      <c r="O16" s="36">
        <f t="shared" si="0"/>
        <v>36.6</v>
      </c>
      <c r="P16" s="36">
        <f>O16/O15*P15</f>
        <v>87.1428571428571</v>
      </c>
      <c r="Q16" s="33">
        <f t="shared" si="1"/>
        <v>92.5367123287672</v>
      </c>
      <c r="R16" s="33">
        <v>2</v>
      </c>
      <c r="S16" s="34"/>
    </row>
    <row r="17" s="5" customFormat="1" ht="70" customHeight="1" spans="1:19">
      <c r="A17" s="32" t="s">
        <v>53</v>
      </c>
      <c r="B17" s="32" t="s">
        <v>61</v>
      </c>
      <c r="C17" s="37" t="s">
        <v>62</v>
      </c>
      <c r="D17" s="34">
        <v>100</v>
      </c>
      <c r="E17" s="35" t="s">
        <v>63</v>
      </c>
      <c r="F17" s="37">
        <v>6.6</v>
      </c>
      <c r="G17" s="36"/>
      <c r="H17" s="36"/>
      <c r="I17" s="36"/>
      <c r="J17" s="36"/>
      <c r="K17" s="36"/>
      <c r="L17" s="36"/>
      <c r="M17" s="35" t="s">
        <v>64</v>
      </c>
      <c r="N17" s="37">
        <v>5</v>
      </c>
      <c r="O17" s="36">
        <f t="shared" si="0"/>
        <v>11.6</v>
      </c>
      <c r="P17" s="36">
        <f>O17/O15*P15</f>
        <v>27.6190476190476</v>
      </c>
      <c r="Q17" s="33">
        <f t="shared" si="1"/>
        <v>74.6666666666667</v>
      </c>
      <c r="R17" s="33">
        <v>3</v>
      </c>
      <c r="S17" s="34"/>
    </row>
    <row r="18" s="6" customFormat="1" ht="38" customHeight="1" spans="1:19">
      <c r="A18" s="38" t="s">
        <v>65</v>
      </c>
      <c r="B18" s="38" t="s">
        <v>66</v>
      </c>
      <c r="C18" s="39" t="s">
        <v>67</v>
      </c>
      <c r="D18" s="40">
        <f>C18/C19*D19</f>
        <v>98.74022589053</v>
      </c>
      <c r="E18" s="41" t="s">
        <v>68</v>
      </c>
      <c r="F18" s="38">
        <v>12.8</v>
      </c>
      <c r="G18" s="42"/>
      <c r="H18" s="42"/>
      <c r="I18" s="42"/>
      <c r="J18" s="42"/>
      <c r="K18" s="42"/>
      <c r="L18" s="42"/>
      <c r="M18" s="47"/>
      <c r="N18" s="43"/>
      <c r="O18" s="42">
        <f t="shared" si="0"/>
        <v>12.8</v>
      </c>
      <c r="P18" s="42">
        <v>100</v>
      </c>
      <c r="Q18" s="39">
        <f t="shared" si="1"/>
        <v>99.1811468288445</v>
      </c>
      <c r="R18" s="39">
        <v>1</v>
      </c>
      <c r="S18" s="40"/>
    </row>
    <row r="19" s="6" customFormat="1" ht="38" customHeight="1" spans="1:19">
      <c r="A19" s="38" t="s">
        <v>65</v>
      </c>
      <c r="B19" s="38" t="s">
        <v>69</v>
      </c>
      <c r="C19" s="39" t="s">
        <v>70</v>
      </c>
      <c r="D19" s="40">
        <v>100</v>
      </c>
      <c r="E19" s="43"/>
      <c r="F19" s="43"/>
      <c r="G19" s="42"/>
      <c r="H19" s="42"/>
      <c r="I19" s="42"/>
      <c r="J19" s="42"/>
      <c r="K19" s="42"/>
      <c r="L19" s="42"/>
      <c r="M19" s="47"/>
      <c r="N19" s="43"/>
      <c r="O19" s="42">
        <f t="shared" si="0"/>
        <v>0</v>
      </c>
      <c r="P19" s="42">
        <v>0</v>
      </c>
      <c r="Q19" s="39">
        <f t="shared" si="1"/>
        <v>65</v>
      </c>
      <c r="R19" s="39">
        <v>2</v>
      </c>
      <c r="S19" s="40"/>
    </row>
  </sheetData>
  <mergeCells count="16">
    <mergeCell ref="A1:S1"/>
    <mergeCell ref="E2:O2"/>
    <mergeCell ref="E3:F3"/>
    <mergeCell ref="G3:H3"/>
    <mergeCell ref="I3:J3"/>
    <mergeCell ref="K3:L3"/>
    <mergeCell ref="M3:N3"/>
    <mergeCell ref="A2:A4"/>
    <mergeCell ref="B2:B4"/>
    <mergeCell ref="C2:C4"/>
    <mergeCell ref="D2:D4"/>
    <mergeCell ref="O3:O4"/>
    <mergeCell ref="P2:P4"/>
    <mergeCell ref="Q2:Q4"/>
    <mergeCell ref="R2:R4"/>
    <mergeCell ref="S2:S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z'j'c</dc:creator>
  <cp:lastModifiedBy>WPS_1681715904</cp:lastModifiedBy>
  <dcterms:created xsi:type="dcterms:W3CDTF">2015-06-05T18:19:00Z</dcterms:created>
  <dcterms:modified xsi:type="dcterms:W3CDTF">2023-09-09T12:35:38Z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EE3815DEF81443B8916BE78EE317C55D_12</vt:lpwstr>
  </property>
  <property fmtid="{D5CDD505-2E9C-101B-9397-08002B2CF9AE}" pid="3" name="KSOProductBuildVer">
    <vt:lpwstr>2052-12.1.0.15374</vt:lpwstr>
  </property>
</Properties>
</file>